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l4761\Desktop\"/>
    </mc:Choice>
  </mc:AlternateContent>
  <xr:revisionPtr revIDLastSave="0" documentId="13_ncr:1_{473978D4-FB02-4E3A-9124-B57C168C17E3}" xr6:coauthVersionLast="47" xr6:coauthVersionMax="47" xr10:uidLastSave="{00000000-0000-0000-0000-000000000000}"/>
  <bookViews>
    <workbookView xWindow="8235" yWindow="3870" windowWidth="28800" windowHeight="16020" activeTab="4" xr2:uid="{00000000-000D-0000-FFFF-FFFF00000000}"/>
  </bookViews>
  <sheets>
    <sheet name="queue time" sheetId="1" r:id="rId1"/>
    <sheet name="Sheet5" sheetId="6" r:id="rId2"/>
    <sheet name="cycle time" sheetId="4" r:id="rId3"/>
    <sheet name="picking time" sheetId="5" r:id="rId4"/>
    <sheet name="travel" sheetId="2" r:id="rId5"/>
    <sheet name="stay time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" i="2" l="1"/>
  <c r="P11" i="2"/>
  <c r="P17" i="2"/>
  <c r="H27" i="2"/>
  <c r="P3" i="2"/>
  <c r="P9" i="2"/>
  <c r="H25" i="2"/>
  <c r="G25" i="2"/>
  <c r="G24" i="2"/>
  <c r="P15" i="2"/>
  <c r="O15" i="2"/>
  <c r="O14" i="2"/>
  <c r="O9" i="2"/>
  <c r="O8" i="2"/>
  <c r="O3" i="2"/>
  <c r="O2" i="2"/>
  <c r="E1" i="5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1" i="5"/>
  <c r="E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2" i="4"/>
  <c r="C1" i="3"/>
  <c r="F7" i="2"/>
  <c r="C1" i="1"/>
</calcChain>
</file>

<file path=xl/sharedStrings.xml><?xml version="1.0" encoding="utf-8"?>
<sst xmlns="http://schemas.openxmlformats.org/spreadsheetml/2006/main" count="67" uniqueCount="32">
  <si>
    <t>v1</t>
    <phoneticPr fontId="1" type="noConversion"/>
  </si>
  <si>
    <t>v2</t>
    <phoneticPr fontId="1" type="noConversion"/>
  </si>
  <si>
    <t>v3</t>
    <phoneticPr fontId="1" type="noConversion"/>
  </si>
  <si>
    <t>v4</t>
    <phoneticPr fontId="1" type="noConversion"/>
  </si>
  <si>
    <t>Object</t>
    <phoneticPr fontId="4" type="noConversion"/>
  </si>
  <si>
    <t>Parameters</t>
    <phoneticPr fontId="4" type="noConversion"/>
  </si>
  <si>
    <t>value</t>
    <phoneticPr fontId="4" type="noConversion"/>
  </si>
  <si>
    <t>Travel distance with loaded</t>
    <phoneticPr fontId="4" type="noConversion"/>
  </si>
  <si>
    <t>Travel time with loaded</t>
    <phoneticPr fontId="4" type="noConversion"/>
  </si>
  <si>
    <t>Vehicle 1</t>
    <phoneticPr fontId="4" type="noConversion"/>
  </si>
  <si>
    <t>Vehicle 4</t>
    <phoneticPr fontId="1" type="noConversion"/>
  </si>
  <si>
    <t>Vehicle 3</t>
    <phoneticPr fontId="1" type="noConversion"/>
  </si>
  <si>
    <t>Vehicle 2</t>
    <phoneticPr fontId="4" type="noConversion"/>
  </si>
  <si>
    <t>ASRSvehicle4</t>
  </si>
  <si>
    <t>Offset travel empty</t>
  </si>
  <si>
    <t>Offset travel loaded</t>
  </si>
  <si>
    <t>Loading</t>
  </si>
  <si>
    <t>Unloading</t>
  </si>
  <si>
    <t>Idle</t>
  </si>
  <si>
    <t>ASRSvehicle3</t>
  </si>
  <si>
    <t>ASRSvehicle2</t>
  </si>
  <si>
    <t>ASRSvehicle1</t>
  </si>
  <si>
    <t>3.38h (58.04%)</t>
    <phoneticPr fontId="4" type="noConversion"/>
  </si>
  <si>
    <t>2.67h (56.19%)</t>
    <phoneticPr fontId="4" type="noConversion"/>
  </si>
  <si>
    <t>2.39h (53.48%)</t>
    <phoneticPr fontId="4" type="noConversion"/>
  </si>
  <si>
    <t>2.5h (56.62%)</t>
    <phoneticPr fontId="4" type="noConversion"/>
  </si>
  <si>
    <t>10220 m</t>
    <phoneticPr fontId="4" type="noConversion"/>
  </si>
  <si>
    <t>11443 m</t>
    <phoneticPr fontId="4" type="noConversion"/>
  </si>
  <si>
    <t>10205 m</t>
    <phoneticPr fontId="4" type="noConversion"/>
  </si>
  <si>
    <t>10240 m</t>
    <phoneticPr fontId="4" type="noConversion"/>
  </si>
  <si>
    <t>Total travel distance</t>
    <phoneticPr fontId="1" type="noConversion"/>
  </si>
  <si>
    <t>75123 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</si>
</sst>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000000"/>
      <name val="等线"/>
      <family val="3"/>
      <charset val="134"/>
    </font>
    <font>
      <sz val="9"/>
      <name val="等线"/>
      <family val="3"/>
      <charset val="134"/>
    </font>
    <font>
      <sz val="11"/>
      <color theme="1"/>
      <name val="等线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Alignment="1">
      <alignment horizontal="center" vertical="center"/>
    </xf>
    <xf numFmtId="10" fontId="0" fillId="0" borderId="0" xfId="0" applyNumberFormat="1"/>
    <xf numFmtId="0" fontId="0" fillId="2" borderId="0" xfId="0" applyFill="1"/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176" fontId="5" fillId="3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0</xdr:rowOff>
    </xdr:from>
    <xdr:to>
      <xdr:col>4</xdr:col>
      <xdr:colOff>94902</xdr:colOff>
      <xdr:row>5</xdr:row>
      <xdr:rowOff>57052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57C70787-7726-84A2-BC78-6ED69D282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80975"/>
          <a:ext cx="2780952" cy="7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85725</xdr:rowOff>
    </xdr:from>
    <xdr:to>
      <xdr:col>4</xdr:col>
      <xdr:colOff>37752</xdr:colOff>
      <xdr:row>8</xdr:row>
      <xdr:rowOff>142777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3153D773-758C-B2D6-4123-CB4DC3382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09625"/>
          <a:ext cx="2780952" cy="7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4</xdr:col>
      <xdr:colOff>37752</xdr:colOff>
      <xdr:row>13</xdr:row>
      <xdr:rowOff>57052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A7018A3C-C77A-E9F1-43B7-8C795491C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28775"/>
          <a:ext cx="2780952" cy="7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114300</xdr:rowOff>
    </xdr:from>
    <xdr:to>
      <xdr:col>4</xdr:col>
      <xdr:colOff>37752</xdr:colOff>
      <xdr:row>17</xdr:row>
      <xdr:rowOff>171352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15E3E7E6-D27B-B0DB-46C0-62301B331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466975"/>
          <a:ext cx="2780952" cy="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activeCell="C3" sqref="C3"/>
    </sheetView>
  </sheetViews>
  <sheetFormatPr defaultRowHeight="14.25" x14ac:dyDescent="0.2"/>
  <sheetData>
    <row r="1" spans="1:3" x14ac:dyDescent="0.2">
      <c r="A1">
        <v>12.85</v>
      </c>
      <c r="C1">
        <f>SUM(A1:A47)/47</f>
        <v>25.619148936170212</v>
      </c>
    </row>
    <row r="2" spans="1:3" x14ac:dyDescent="0.2">
      <c r="A2">
        <v>12.6</v>
      </c>
    </row>
    <row r="3" spans="1:3" x14ac:dyDescent="0.2">
      <c r="A3">
        <v>13.03</v>
      </c>
    </row>
    <row r="4" spans="1:3" x14ac:dyDescent="0.2">
      <c r="A4">
        <v>12.92</v>
      </c>
    </row>
    <row r="5" spans="1:3" x14ac:dyDescent="0.2">
      <c r="A5">
        <v>12.88</v>
      </c>
    </row>
    <row r="6" spans="1:3" x14ac:dyDescent="0.2">
      <c r="A6">
        <v>12.52</v>
      </c>
    </row>
    <row r="7" spans="1:3" x14ac:dyDescent="0.2">
      <c r="A7">
        <v>12.91</v>
      </c>
    </row>
    <row r="8" spans="1:3" x14ac:dyDescent="0.2">
      <c r="A8">
        <v>12.24</v>
      </c>
    </row>
    <row r="9" spans="1:3" x14ac:dyDescent="0.2">
      <c r="A9">
        <v>12.51</v>
      </c>
    </row>
    <row r="10" spans="1:3" x14ac:dyDescent="0.2">
      <c r="A10">
        <v>12.42</v>
      </c>
    </row>
    <row r="11" spans="1:3" x14ac:dyDescent="0.2">
      <c r="A11">
        <v>11.62</v>
      </c>
    </row>
    <row r="12" spans="1:3" x14ac:dyDescent="0.2">
      <c r="A12">
        <v>13.46</v>
      </c>
    </row>
    <row r="13" spans="1:3" x14ac:dyDescent="0.2">
      <c r="A13">
        <v>12.42</v>
      </c>
    </row>
    <row r="14" spans="1:3" x14ac:dyDescent="0.2">
      <c r="A14">
        <v>12.88</v>
      </c>
    </row>
    <row r="15" spans="1:3" x14ac:dyDescent="0.2">
      <c r="A15">
        <v>12.44</v>
      </c>
    </row>
    <row r="16" spans="1:3" x14ac:dyDescent="0.2">
      <c r="A16">
        <v>13.32</v>
      </c>
    </row>
    <row r="17" spans="1:1" x14ac:dyDescent="0.2">
      <c r="A17">
        <v>12.07</v>
      </c>
    </row>
    <row r="18" spans="1:1" x14ac:dyDescent="0.2">
      <c r="A18">
        <v>11.67</v>
      </c>
    </row>
    <row r="19" spans="1:1" x14ac:dyDescent="0.2">
      <c r="A19">
        <v>12.02</v>
      </c>
    </row>
    <row r="20" spans="1:1" x14ac:dyDescent="0.2">
      <c r="A20">
        <v>14.14</v>
      </c>
    </row>
    <row r="21" spans="1:1" x14ac:dyDescent="0.2">
      <c r="A21">
        <v>12.54</v>
      </c>
    </row>
    <row r="22" spans="1:1" x14ac:dyDescent="0.2">
      <c r="A22">
        <v>13.67</v>
      </c>
    </row>
    <row r="23" spans="1:1" x14ac:dyDescent="0.2">
      <c r="A23">
        <v>12.23</v>
      </c>
    </row>
    <row r="24" spans="1:1" x14ac:dyDescent="0.2">
      <c r="A24">
        <v>11.73</v>
      </c>
    </row>
    <row r="25" spans="1:1" x14ac:dyDescent="0.2">
      <c r="A25">
        <v>13.67</v>
      </c>
    </row>
    <row r="26" spans="1:1" x14ac:dyDescent="0.2">
      <c r="A26">
        <v>11.84</v>
      </c>
    </row>
    <row r="27" spans="1:1" x14ac:dyDescent="0.2">
      <c r="A27">
        <v>13.66</v>
      </c>
    </row>
    <row r="28" spans="1:1" x14ac:dyDescent="0.2">
      <c r="A28">
        <v>11.52</v>
      </c>
    </row>
    <row r="29" spans="1:1" x14ac:dyDescent="0.2">
      <c r="A29">
        <v>13.51</v>
      </c>
    </row>
    <row r="30" spans="1:1" x14ac:dyDescent="0.2">
      <c r="A30">
        <v>12.77</v>
      </c>
    </row>
    <row r="31" spans="1:1" x14ac:dyDescent="0.2">
      <c r="A31">
        <v>12.24</v>
      </c>
    </row>
    <row r="32" spans="1:1" x14ac:dyDescent="0.2">
      <c r="A32">
        <v>11.6</v>
      </c>
    </row>
    <row r="33" spans="1:1" x14ac:dyDescent="0.2">
      <c r="A33">
        <v>13.49</v>
      </c>
    </row>
    <row r="34" spans="1:1" x14ac:dyDescent="0.2">
      <c r="A34">
        <v>12.32</v>
      </c>
    </row>
    <row r="35" spans="1:1" x14ac:dyDescent="0.2">
      <c r="A35">
        <v>11.43</v>
      </c>
    </row>
    <row r="36" spans="1:1" x14ac:dyDescent="0.2">
      <c r="A36">
        <v>12.14</v>
      </c>
    </row>
    <row r="37" spans="1:1" x14ac:dyDescent="0.2">
      <c r="A37">
        <v>11.91</v>
      </c>
    </row>
    <row r="38" spans="1:1" x14ac:dyDescent="0.2">
      <c r="A38">
        <v>11.83</v>
      </c>
    </row>
    <row r="39" spans="1:1" x14ac:dyDescent="0.2">
      <c r="A39">
        <v>11.69</v>
      </c>
    </row>
    <row r="40" spans="1:1" x14ac:dyDescent="0.2">
      <c r="A40">
        <v>11.77</v>
      </c>
    </row>
    <row r="41" spans="1:1" x14ac:dyDescent="0.2">
      <c r="A41">
        <v>13.47</v>
      </c>
    </row>
    <row r="42" spans="1:1" x14ac:dyDescent="0.2">
      <c r="A42">
        <v>20.77</v>
      </c>
    </row>
    <row r="43" spans="1:1" x14ac:dyDescent="0.2">
      <c r="A43">
        <v>44.67</v>
      </c>
    </row>
    <row r="44" spans="1:1" x14ac:dyDescent="0.2">
      <c r="A44">
        <v>118.3</v>
      </c>
    </row>
    <row r="45" spans="1:1" x14ac:dyDescent="0.2">
      <c r="A45">
        <v>250.77</v>
      </c>
    </row>
    <row r="46" spans="1:1" x14ac:dyDescent="0.2">
      <c r="A46">
        <v>187.18</v>
      </c>
    </row>
    <row r="47" spans="1:1" x14ac:dyDescent="0.2">
      <c r="A47">
        <v>68.459999999999994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FAAFA-E0C6-4B4C-AAD8-4D1FB17A2582}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8740B-4326-49F4-8AAA-B23DF7D291A7}">
  <dimension ref="A2:E60"/>
  <sheetViews>
    <sheetView workbookViewId="0">
      <selection activeCell="E2" sqref="E2"/>
    </sheetView>
  </sheetViews>
  <sheetFormatPr defaultRowHeight="14.25" x14ac:dyDescent="0.2"/>
  <sheetData>
    <row r="2" spans="1:5" x14ac:dyDescent="0.2">
      <c r="A2">
        <v>1322.36</v>
      </c>
      <c r="C2">
        <f>A3-A2</f>
        <v>32.600000000000136</v>
      </c>
      <c r="E2">
        <f>SUM(C2:C59)/58</f>
        <v>112.75172413793103</v>
      </c>
    </row>
    <row r="3" spans="1:5" x14ac:dyDescent="0.2">
      <c r="A3">
        <v>1354.96</v>
      </c>
      <c r="C3">
        <f t="shared" ref="C3:C60" si="0">A4-A3</f>
        <v>44.200000000000045</v>
      </c>
    </row>
    <row r="4" spans="1:5" x14ac:dyDescent="0.2">
      <c r="A4">
        <v>1399.16</v>
      </c>
      <c r="C4">
        <f t="shared" si="0"/>
        <v>29.119999999999891</v>
      </c>
    </row>
    <row r="5" spans="1:5" x14ac:dyDescent="0.2">
      <c r="A5">
        <v>1428.28</v>
      </c>
      <c r="C5">
        <f t="shared" si="0"/>
        <v>53.680000000000064</v>
      </c>
    </row>
    <row r="6" spans="1:5" x14ac:dyDescent="0.2">
      <c r="A6">
        <v>1481.96</v>
      </c>
      <c r="C6">
        <f t="shared" si="0"/>
        <v>88.389999999999873</v>
      </c>
    </row>
    <row r="7" spans="1:5" x14ac:dyDescent="0.2">
      <c r="A7">
        <v>1570.35</v>
      </c>
      <c r="C7">
        <f t="shared" si="0"/>
        <v>25.509999999999991</v>
      </c>
    </row>
    <row r="8" spans="1:5" x14ac:dyDescent="0.2">
      <c r="A8">
        <v>1595.86</v>
      </c>
      <c r="C8">
        <f t="shared" si="0"/>
        <v>459.81000000000017</v>
      </c>
    </row>
    <row r="9" spans="1:5" x14ac:dyDescent="0.2">
      <c r="A9">
        <v>2055.67</v>
      </c>
      <c r="C9">
        <f t="shared" si="0"/>
        <v>42.199999999999818</v>
      </c>
    </row>
    <row r="10" spans="1:5" x14ac:dyDescent="0.2">
      <c r="A10">
        <v>2097.87</v>
      </c>
      <c r="C10">
        <f t="shared" si="0"/>
        <v>37.130000000000109</v>
      </c>
    </row>
    <row r="11" spans="1:5" x14ac:dyDescent="0.2">
      <c r="A11">
        <v>2135</v>
      </c>
      <c r="C11">
        <f t="shared" si="0"/>
        <v>28.269999999999982</v>
      </c>
    </row>
    <row r="12" spans="1:5" x14ac:dyDescent="0.2">
      <c r="A12">
        <v>2163.27</v>
      </c>
      <c r="C12">
        <f t="shared" si="0"/>
        <v>30.5300000000002</v>
      </c>
    </row>
    <row r="13" spans="1:5" x14ac:dyDescent="0.2">
      <c r="A13">
        <v>2193.8000000000002</v>
      </c>
      <c r="C13">
        <f t="shared" si="0"/>
        <v>136.61999999999989</v>
      </c>
    </row>
    <row r="14" spans="1:5" x14ac:dyDescent="0.2">
      <c r="A14">
        <v>2330.42</v>
      </c>
      <c r="C14">
        <f t="shared" si="0"/>
        <v>31.529999999999745</v>
      </c>
    </row>
    <row r="15" spans="1:5" x14ac:dyDescent="0.2">
      <c r="A15">
        <v>2361.9499999999998</v>
      </c>
      <c r="C15">
        <f t="shared" si="0"/>
        <v>269.0300000000002</v>
      </c>
    </row>
    <row r="16" spans="1:5" x14ac:dyDescent="0.2">
      <c r="A16">
        <v>2630.98</v>
      </c>
      <c r="C16">
        <f t="shared" si="0"/>
        <v>35.050000000000182</v>
      </c>
    </row>
    <row r="17" spans="1:3" x14ac:dyDescent="0.2">
      <c r="A17">
        <v>2666.03</v>
      </c>
      <c r="C17">
        <f t="shared" si="0"/>
        <v>46.199999999999818</v>
      </c>
    </row>
    <row r="18" spans="1:3" x14ac:dyDescent="0.2">
      <c r="A18">
        <v>2712.23</v>
      </c>
      <c r="C18">
        <f t="shared" si="0"/>
        <v>24.429999999999836</v>
      </c>
    </row>
    <row r="19" spans="1:3" x14ac:dyDescent="0.2">
      <c r="A19">
        <v>2736.66</v>
      </c>
      <c r="C19">
        <f t="shared" si="0"/>
        <v>32.760000000000218</v>
      </c>
    </row>
    <row r="20" spans="1:3" x14ac:dyDescent="0.2">
      <c r="A20">
        <v>2769.42</v>
      </c>
      <c r="C20">
        <f t="shared" si="0"/>
        <v>562.59999999999991</v>
      </c>
    </row>
    <row r="21" spans="1:3" x14ac:dyDescent="0.2">
      <c r="A21">
        <v>3332.02</v>
      </c>
      <c r="C21">
        <f t="shared" si="0"/>
        <v>66.820000000000164</v>
      </c>
    </row>
    <row r="22" spans="1:3" x14ac:dyDescent="0.2">
      <c r="A22">
        <v>3398.84</v>
      </c>
      <c r="C22">
        <f t="shared" si="0"/>
        <v>418.42999999999984</v>
      </c>
    </row>
    <row r="23" spans="1:3" x14ac:dyDescent="0.2">
      <c r="A23">
        <v>3817.27</v>
      </c>
      <c r="C23">
        <f t="shared" si="0"/>
        <v>29.070000000000164</v>
      </c>
    </row>
    <row r="24" spans="1:3" x14ac:dyDescent="0.2">
      <c r="A24">
        <v>3846.34</v>
      </c>
      <c r="C24">
        <f t="shared" si="0"/>
        <v>36.199999999999818</v>
      </c>
    </row>
    <row r="25" spans="1:3" x14ac:dyDescent="0.2">
      <c r="A25">
        <v>3882.54</v>
      </c>
      <c r="C25">
        <f t="shared" si="0"/>
        <v>32.329999999999927</v>
      </c>
    </row>
    <row r="26" spans="1:3" x14ac:dyDescent="0.2">
      <c r="A26">
        <v>3914.87</v>
      </c>
      <c r="C26">
        <f t="shared" si="0"/>
        <v>30.630000000000109</v>
      </c>
    </row>
    <row r="27" spans="1:3" x14ac:dyDescent="0.2">
      <c r="A27">
        <v>3945.5</v>
      </c>
      <c r="C27">
        <f t="shared" si="0"/>
        <v>390.92000000000007</v>
      </c>
    </row>
    <row r="28" spans="1:3" x14ac:dyDescent="0.2">
      <c r="A28">
        <v>4336.42</v>
      </c>
      <c r="C28">
        <f t="shared" si="0"/>
        <v>32.109999999999673</v>
      </c>
    </row>
    <row r="29" spans="1:3" x14ac:dyDescent="0.2">
      <c r="A29">
        <v>4368.53</v>
      </c>
      <c r="C29">
        <f t="shared" si="0"/>
        <v>871.21</v>
      </c>
    </row>
    <row r="30" spans="1:3" x14ac:dyDescent="0.2">
      <c r="A30">
        <v>5239.74</v>
      </c>
      <c r="C30">
        <f t="shared" si="0"/>
        <v>40.119999999999891</v>
      </c>
    </row>
    <row r="31" spans="1:3" x14ac:dyDescent="0.2">
      <c r="A31">
        <v>5279.86</v>
      </c>
      <c r="C31">
        <f t="shared" si="0"/>
        <v>46.530000000000655</v>
      </c>
    </row>
    <row r="32" spans="1:3" x14ac:dyDescent="0.2">
      <c r="A32">
        <v>5326.39</v>
      </c>
      <c r="C32">
        <f t="shared" si="0"/>
        <v>46.529999999999745</v>
      </c>
    </row>
    <row r="33" spans="1:3" x14ac:dyDescent="0.2">
      <c r="A33">
        <v>5372.92</v>
      </c>
      <c r="C33">
        <f t="shared" si="0"/>
        <v>46.199999999999818</v>
      </c>
    </row>
    <row r="34" spans="1:3" x14ac:dyDescent="0.2">
      <c r="A34">
        <v>5419.12</v>
      </c>
      <c r="C34">
        <f t="shared" si="0"/>
        <v>42.630000000000109</v>
      </c>
    </row>
    <row r="35" spans="1:3" x14ac:dyDescent="0.2">
      <c r="A35">
        <v>5461.75</v>
      </c>
      <c r="C35">
        <f t="shared" si="0"/>
        <v>35.130000000000109</v>
      </c>
    </row>
    <row r="36" spans="1:3" x14ac:dyDescent="0.2">
      <c r="A36">
        <v>5496.88</v>
      </c>
      <c r="C36">
        <f t="shared" si="0"/>
        <v>113.9399999999996</v>
      </c>
    </row>
    <row r="37" spans="1:3" x14ac:dyDescent="0.2">
      <c r="A37">
        <v>5610.82</v>
      </c>
      <c r="C37">
        <f t="shared" si="0"/>
        <v>36.680000000000291</v>
      </c>
    </row>
    <row r="38" spans="1:3" x14ac:dyDescent="0.2">
      <c r="A38">
        <v>5647.5</v>
      </c>
      <c r="C38">
        <f t="shared" si="0"/>
        <v>23.340000000000146</v>
      </c>
    </row>
    <row r="39" spans="1:3" x14ac:dyDescent="0.2">
      <c r="A39">
        <v>5670.84</v>
      </c>
      <c r="C39">
        <f t="shared" si="0"/>
        <v>42.139999999999418</v>
      </c>
    </row>
    <row r="40" spans="1:3" x14ac:dyDescent="0.2">
      <c r="A40">
        <v>5712.98</v>
      </c>
      <c r="C40">
        <f t="shared" si="0"/>
        <v>26.600000000000364</v>
      </c>
    </row>
    <row r="41" spans="1:3" x14ac:dyDescent="0.2">
      <c r="A41">
        <v>5739.58</v>
      </c>
      <c r="C41">
        <f t="shared" si="0"/>
        <v>584.42000000000007</v>
      </c>
    </row>
    <row r="42" spans="1:3" x14ac:dyDescent="0.2">
      <c r="A42">
        <v>6324</v>
      </c>
      <c r="C42">
        <f t="shared" si="0"/>
        <v>33.489999999999782</v>
      </c>
    </row>
    <row r="43" spans="1:3" x14ac:dyDescent="0.2">
      <c r="A43">
        <v>6357.49</v>
      </c>
      <c r="C43">
        <f t="shared" si="0"/>
        <v>311.84000000000015</v>
      </c>
    </row>
    <row r="44" spans="1:3" x14ac:dyDescent="0.2">
      <c r="A44">
        <v>6669.33</v>
      </c>
      <c r="C44">
        <f t="shared" si="0"/>
        <v>31.789999999999964</v>
      </c>
    </row>
    <row r="45" spans="1:3" x14ac:dyDescent="0.2">
      <c r="A45">
        <v>6701.12</v>
      </c>
      <c r="C45">
        <f t="shared" si="0"/>
        <v>32.909999999999854</v>
      </c>
    </row>
    <row r="46" spans="1:3" x14ac:dyDescent="0.2">
      <c r="A46">
        <v>6734.03</v>
      </c>
      <c r="C46">
        <f t="shared" si="0"/>
        <v>32.130000000000109</v>
      </c>
    </row>
    <row r="47" spans="1:3" x14ac:dyDescent="0.2">
      <c r="A47">
        <v>6766.16</v>
      </c>
      <c r="C47">
        <f t="shared" si="0"/>
        <v>30.650000000000546</v>
      </c>
    </row>
    <row r="48" spans="1:3" x14ac:dyDescent="0.2">
      <c r="A48">
        <v>6796.81</v>
      </c>
      <c r="C48">
        <f t="shared" si="0"/>
        <v>39.1299999999992</v>
      </c>
    </row>
    <row r="49" spans="1:3" x14ac:dyDescent="0.2">
      <c r="A49">
        <v>6835.94</v>
      </c>
      <c r="C49">
        <f t="shared" si="0"/>
        <v>40.440000000000509</v>
      </c>
    </row>
    <row r="50" spans="1:3" x14ac:dyDescent="0.2">
      <c r="A50">
        <v>6876.38</v>
      </c>
      <c r="C50">
        <f t="shared" si="0"/>
        <v>40.109999999999673</v>
      </c>
    </row>
    <row r="51" spans="1:3" x14ac:dyDescent="0.2">
      <c r="A51">
        <v>6916.49</v>
      </c>
      <c r="C51">
        <f t="shared" si="0"/>
        <v>129.78000000000065</v>
      </c>
    </row>
    <row r="52" spans="1:3" x14ac:dyDescent="0.2">
      <c r="A52">
        <v>7046.27</v>
      </c>
      <c r="C52">
        <f t="shared" si="0"/>
        <v>40.529999999999745</v>
      </c>
    </row>
    <row r="53" spans="1:3" x14ac:dyDescent="0.2">
      <c r="A53">
        <v>7086.8</v>
      </c>
      <c r="C53">
        <f t="shared" si="0"/>
        <v>28.630000000000109</v>
      </c>
    </row>
    <row r="54" spans="1:3" x14ac:dyDescent="0.2">
      <c r="A54">
        <v>7115.43</v>
      </c>
      <c r="C54">
        <f t="shared" si="0"/>
        <v>35.25</v>
      </c>
    </row>
    <row r="55" spans="1:3" x14ac:dyDescent="0.2">
      <c r="A55">
        <v>7150.68</v>
      </c>
      <c r="C55">
        <f t="shared" si="0"/>
        <v>49.130000000000109</v>
      </c>
    </row>
    <row r="56" spans="1:3" x14ac:dyDescent="0.2">
      <c r="A56">
        <v>7199.81</v>
      </c>
      <c r="C56">
        <f t="shared" si="0"/>
        <v>123.07999999999993</v>
      </c>
    </row>
    <row r="57" spans="1:3" x14ac:dyDescent="0.2">
      <c r="A57">
        <v>7322.89</v>
      </c>
      <c r="C57">
        <f t="shared" si="0"/>
        <v>32.329999999999927</v>
      </c>
    </row>
    <row r="58" spans="1:3" x14ac:dyDescent="0.2">
      <c r="A58">
        <v>7355.22</v>
      </c>
      <c r="C58">
        <f t="shared" si="0"/>
        <v>469.27999999999975</v>
      </c>
    </row>
    <row r="59" spans="1:3" x14ac:dyDescent="0.2">
      <c r="A59">
        <v>7824.5</v>
      </c>
      <c r="C59">
        <f t="shared" si="0"/>
        <v>37.460000000000036</v>
      </c>
    </row>
    <row r="60" spans="1:3" x14ac:dyDescent="0.2">
      <c r="A60">
        <v>7861.96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2B970-3948-4E42-A9A8-CDC667F7317E}">
  <dimension ref="A1:E60"/>
  <sheetViews>
    <sheetView workbookViewId="0">
      <selection activeCell="F39" sqref="F39"/>
    </sheetView>
  </sheetViews>
  <sheetFormatPr defaultRowHeight="14.25" x14ac:dyDescent="0.2"/>
  <sheetData>
    <row r="1" spans="1:5" x14ac:dyDescent="0.2">
      <c r="A1">
        <v>1477.68</v>
      </c>
      <c r="B1">
        <v>1494.65</v>
      </c>
      <c r="D1">
        <f>B1-A1</f>
        <v>16.970000000000027</v>
      </c>
      <c r="E1">
        <f>SUM(D1:D60)/60</f>
        <v>16.471999999999976</v>
      </c>
    </row>
    <row r="2" spans="1:5" x14ac:dyDescent="0.2">
      <c r="A2">
        <v>1702.48</v>
      </c>
      <c r="B2">
        <v>1718.15</v>
      </c>
      <c r="D2">
        <f t="shared" ref="D2:D60" si="0">B2-A2</f>
        <v>15.670000000000073</v>
      </c>
    </row>
    <row r="3" spans="1:5" x14ac:dyDescent="0.2">
      <c r="A3">
        <v>2267.9</v>
      </c>
      <c r="B3">
        <v>2281.9</v>
      </c>
      <c r="D3">
        <f t="shared" si="0"/>
        <v>14</v>
      </c>
    </row>
    <row r="4" spans="1:5" x14ac:dyDescent="0.2">
      <c r="A4">
        <v>2309.5</v>
      </c>
      <c r="B4">
        <v>2330.42</v>
      </c>
      <c r="D4">
        <f t="shared" si="0"/>
        <v>20.920000000000073</v>
      </c>
    </row>
    <row r="5" spans="1:5" x14ac:dyDescent="0.2">
      <c r="A5">
        <v>2765.17</v>
      </c>
      <c r="B5">
        <v>2780.17</v>
      </c>
      <c r="D5">
        <f t="shared" si="0"/>
        <v>15</v>
      </c>
    </row>
    <row r="6" spans="1:5" x14ac:dyDescent="0.2">
      <c r="A6">
        <v>3107.22</v>
      </c>
      <c r="B6">
        <v>3124.19</v>
      </c>
      <c r="D6">
        <f t="shared" si="0"/>
        <v>16.970000000000255</v>
      </c>
    </row>
    <row r="7" spans="1:5" x14ac:dyDescent="0.2">
      <c r="A7">
        <v>4074.56</v>
      </c>
      <c r="B7">
        <v>4092.18</v>
      </c>
      <c r="D7">
        <f t="shared" si="0"/>
        <v>17.619999999999891</v>
      </c>
    </row>
    <row r="8" spans="1:5" x14ac:dyDescent="0.2">
      <c r="A8">
        <v>4163.21</v>
      </c>
      <c r="B8">
        <v>4175.21</v>
      </c>
      <c r="D8">
        <f t="shared" si="0"/>
        <v>12</v>
      </c>
    </row>
    <row r="9" spans="1:5" x14ac:dyDescent="0.2">
      <c r="A9">
        <v>4198.46</v>
      </c>
      <c r="B9">
        <v>4216.08</v>
      </c>
      <c r="D9">
        <f t="shared" si="0"/>
        <v>17.619999999999891</v>
      </c>
    </row>
    <row r="10" spans="1:5" x14ac:dyDescent="0.2">
      <c r="A10">
        <v>4314.8500000000004</v>
      </c>
      <c r="B10">
        <v>4336.42</v>
      </c>
      <c r="D10">
        <f t="shared" si="0"/>
        <v>21.569999999999709</v>
      </c>
    </row>
    <row r="11" spans="1:5" x14ac:dyDescent="0.2">
      <c r="A11">
        <v>4672.71</v>
      </c>
      <c r="B11">
        <v>4687.08</v>
      </c>
      <c r="D11">
        <f t="shared" si="0"/>
        <v>14.369999999999891</v>
      </c>
    </row>
    <row r="12" spans="1:5" x14ac:dyDescent="0.2">
      <c r="A12">
        <v>5294.14</v>
      </c>
      <c r="B12">
        <v>5310.46</v>
      </c>
      <c r="D12">
        <f t="shared" si="0"/>
        <v>16.319999999999709</v>
      </c>
    </row>
    <row r="13" spans="1:5" x14ac:dyDescent="0.2">
      <c r="A13">
        <v>5530.44</v>
      </c>
      <c r="B13">
        <v>5547.41</v>
      </c>
      <c r="D13">
        <f t="shared" si="0"/>
        <v>16.970000000000255</v>
      </c>
    </row>
    <row r="14" spans="1:5" x14ac:dyDescent="0.2">
      <c r="A14">
        <v>5564.38</v>
      </c>
      <c r="B14">
        <v>5575.87</v>
      </c>
      <c r="D14">
        <f t="shared" si="0"/>
        <v>11.489999999999782</v>
      </c>
    </row>
    <row r="15" spans="1:5" x14ac:dyDescent="0.2">
      <c r="A15">
        <v>5592.72</v>
      </c>
      <c r="B15">
        <v>5610.82</v>
      </c>
      <c r="D15">
        <f t="shared" si="0"/>
        <v>18.099999999999454</v>
      </c>
    </row>
    <row r="16" spans="1:5" x14ac:dyDescent="0.2">
      <c r="A16">
        <v>5723.28</v>
      </c>
      <c r="B16">
        <v>5739.58</v>
      </c>
      <c r="D16">
        <f t="shared" si="0"/>
        <v>16.300000000000182</v>
      </c>
    </row>
    <row r="17" spans="1:4" x14ac:dyDescent="0.2">
      <c r="A17">
        <v>5985.33</v>
      </c>
      <c r="B17">
        <v>6001</v>
      </c>
      <c r="D17">
        <f t="shared" si="0"/>
        <v>15.670000000000073</v>
      </c>
    </row>
    <row r="18" spans="1:4" x14ac:dyDescent="0.2">
      <c r="A18">
        <v>6115.11</v>
      </c>
      <c r="B18">
        <v>6128.18</v>
      </c>
      <c r="D18">
        <f t="shared" si="0"/>
        <v>13.070000000000618</v>
      </c>
    </row>
    <row r="19" spans="1:4" x14ac:dyDescent="0.2">
      <c r="A19">
        <v>6679.55</v>
      </c>
      <c r="B19">
        <v>6701.12</v>
      </c>
      <c r="D19">
        <f t="shared" si="0"/>
        <v>21.569999999999709</v>
      </c>
    </row>
    <row r="20" spans="1:4" x14ac:dyDescent="0.2">
      <c r="A20">
        <v>7028.61</v>
      </c>
      <c r="B20">
        <v>7046.27</v>
      </c>
      <c r="D20">
        <f t="shared" si="0"/>
        <v>17.660000000000764</v>
      </c>
    </row>
    <row r="21" spans="1:4" x14ac:dyDescent="0.2">
      <c r="A21">
        <v>7066.54</v>
      </c>
      <c r="B21">
        <v>7086.8</v>
      </c>
      <c r="D21">
        <f t="shared" si="0"/>
        <v>20.260000000000218</v>
      </c>
    </row>
    <row r="22" spans="1:4" x14ac:dyDescent="0.2">
      <c r="A22">
        <v>7238.28</v>
      </c>
      <c r="B22">
        <v>7255.9</v>
      </c>
      <c r="D22">
        <f t="shared" si="0"/>
        <v>17.619999999999891</v>
      </c>
    </row>
    <row r="23" spans="1:4" x14ac:dyDescent="0.2">
      <c r="A23">
        <v>7307.5</v>
      </c>
      <c r="B23">
        <v>7322.89</v>
      </c>
      <c r="D23">
        <f t="shared" si="0"/>
        <v>15.390000000000327</v>
      </c>
    </row>
    <row r="24" spans="1:4" x14ac:dyDescent="0.2">
      <c r="A24">
        <v>7393.06</v>
      </c>
      <c r="B24">
        <v>7408.08</v>
      </c>
      <c r="D24">
        <f t="shared" si="0"/>
        <v>15.019999999999527</v>
      </c>
    </row>
    <row r="25" spans="1:4" x14ac:dyDescent="0.2">
      <c r="A25">
        <v>7482.25</v>
      </c>
      <c r="B25">
        <v>7495.32</v>
      </c>
      <c r="D25">
        <f t="shared" si="0"/>
        <v>13.069999999999709</v>
      </c>
    </row>
    <row r="26" spans="1:4" x14ac:dyDescent="0.2">
      <c r="A26">
        <v>8134.32</v>
      </c>
      <c r="B26">
        <v>8149.34</v>
      </c>
      <c r="D26">
        <f t="shared" si="0"/>
        <v>15.020000000000437</v>
      </c>
    </row>
    <row r="27" spans="1:4" x14ac:dyDescent="0.2">
      <c r="A27">
        <v>8714.4599999999991</v>
      </c>
      <c r="B27">
        <v>8732.7800000000007</v>
      </c>
      <c r="D27">
        <f t="shared" si="0"/>
        <v>18.320000000001528</v>
      </c>
    </row>
    <row r="28" spans="1:4" x14ac:dyDescent="0.2">
      <c r="A28">
        <v>8787.2999999999993</v>
      </c>
      <c r="B28">
        <v>8800.2999999999993</v>
      </c>
      <c r="D28">
        <f t="shared" si="0"/>
        <v>13</v>
      </c>
    </row>
    <row r="29" spans="1:4" x14ac:dyDescent="0.2">
      <c r="A29">
        <v>9365.32</v>
      </c>
      <c r="B29">
        <v>9376.7999999999993</v>
      </c>
      <c r="D29">
        <f t="shared" si="0"/>
        <v>11.479999999999563</v>
      </c>
    </row>
    <row r="30" spans="1:4" x14ac:dyDescent="0.2">
      <c r="A30">
        <v>9501.44</v>
      </c>
      <c r="B30">
        <v>9517.76</v>
      </c>
      <c r="D30">
        <f t="shared" si="0"/>
        <v>16.319999999999709</v>
      </c>
    </row>
    <row r="31" spans="1:4" x14ac:dyDescent="0.2">
      <c r="A31">
        <v>9533.31</v>
      </c>
      <c r="B31">
        <v>9554.8700000000008</v>
      </c>
      <c r="D31">
        <f t="shared" si="0"/>
        <v>21.56000000000131</v>
      </c>
    </row>
    <row r="32" spans="1:4" x14ac:dyDescent="0.2">
      <c r="A32">
        <v>10130.620000000001</v>
      </c>
      <c r="B32">
        <v>10145.64</v>
      </c>
      <c r="D32">
        <f t="shared" si="0"/>
        <v>15.019999999998618</v>
      </c>
    </row>
    <row r="33" spans="1:4" x14ac:dyDescent="0.2">
      <c r="A33">
        <v>10160.66</v>
      </c>
      <c r="B33">
        <v>10173.66</v>
      </c>
      <c r="D33">
        <f t="shared" si="0"/>
        <v>13</v>
      </c>
    </row>
    <row r="34" spans="1:4" x14ac:dyDescent="0.2">
      <c r="A34">
        <v>10260.57</v>
      </c>
      <c r="B34">
        <v>10273.64</v>
      </c>
      <c r="D34">
        <f t="shared" si="0"/>
        <v>13.069999999999709</v>
      </c>
    </row>
    <row r="35" spans="1:4" x14ac:dyDescent="0.2">
      <c r="A35">
        <v>10420.76</v>
      </c>
      <c r="B35">
        <v>10441.02</v>
      </c>
      <c r="D35">
        <f t="shared" si="0"/>
        <v>20.260000000000218</v>
      </c>
    </row>
    <row r="36" spans="1:4" x14ac:dyDescent="0.2">
      <c r="A36">
        <v>10459.34</v>
      </c>
      <c r="B36">
        <v>10477.65</v>
      </c>
      <c r="D36">
        <f t="shared" si="0"/>
        <v>18.309999999999491</v>
      </c>
    </row>
    <row r="37" spans="1:4" x14ac:dyDescent="0.2">
      <c r="A37">
        <v>10596.93</v>
      </c>
      <c r="B37">
        <v>10614.55</v>
      </c>
      <c r="D37">
        <f t="shared" si="0"/>
        <v>17.619999999998981</v>
      </c>
    </row>
    <row r="38" spans="1:4" x14ac:dyDescent="0.2">
      <c r="A38">
        <v>10632.17</v>
      </c>
      <c r="B38">
        <v>10645.24</v>
      </c>
      <c r="D38">
        <f t="shared" si="0"/>
        <v>13.069999999999709</v>
      </c>
    </row>
    <row r="39" spans="1:4" x14ac:dyDescent="0.2">
      <c r="A39">
        <v>10719.19</v>
      </c>
      <c r="B39">
        <v>10734.86</v>
      </c>
      <c r="D39">
        <f t="shared" si="0"/>
        <v>15.670000000000073</v>
      </c>
    </row>
    <row r="40" spans="1:4" x14ac:dyDescent="0.2">
      <c r="A40">
        <v>10750.53</v>
      </c>
      <c r="B40">
        <v>10764.53</v>
      </c>
      <c r="D40">
        <f t="shared" si="0"/>
        <v>14</v>
      </c>
    </row>
    <row r="41" spans="1:4" x14ac:dyDescent="0.2">
      <c r="A41">
        <v>11012.78</v>
      </c>
      <c r="B41">
        <v>11029.1</v>
      </c>
      <c r="D41">
        <f t="shared" si="0"/>
        <v>16.319999999999709</v>
      </c>
    </row>
    <row r="42" spans="1:4" x14ac:dyDescent="0.2">
      <c r="A42">
        <v>11338.02</v>
      </c>
      <c r="B42">
        <v>11358.28</v>
      </c>
      <c r="D42">
        <f t="shared" si="0"/>
        <v>20.260000000000218</v>
      </c>
    </row>
    <row r="43" spans="1:4" x14ac:dyDescent="0.2">
      <c r="A43">
        <v>11546.66</v>
      </c>
      <c r="B43">
        <v>11567.58</v>
      </c>
      <c r="D43">
        <f t="shared" si="0"/>
        <v>20.920000000000073</v>
      </c>
    </row>
    <row r="44" spans="1:4" x14ac:dyDescent="0.2">
      <c r="A44">
        <v>11608.44</v>
      </c>
      <c r="B44">
        <v>11623.83</v>
      </c>
      <c r="D44">
        <f t="shared" si="0"/>
        <v>15.389999999999418</v>
      </c>
    </row>
    <row r="45" spans="1:4" x14ac:dyDescent="0.2">
      <c r="A45">
        <v>11668.46</v>
      </c>
      <c r="B45">
        <v>11688.72</v>
      </c>
      <c r="D45">
        <f t="shared" si="0"/>
        <v>20.260000000000218</v>
      </c>
    </row>
    <row r="46" spans="1:4" x14ac:dyDescent="0.2">
      <c r="A46">
        <v>11722.31</v>
      </c>
      <c r="B46">
        <v>11737.98</v>
      </c>
      <c r="D46">
        <f t="shared" si="0"/>
        <v>15.670000000000073</v>
      </c>
    </row>
    <row r="47" spans="1:4" x14ac:dyDescent="0.2">
      <c r="A47">
        <v>11889.61</v>
      </c>
      <c r="B47">
        <v>11903.34</v>
      </c>
      <c r="D47">
        <f t="shared" si="0"/>
        <v>13.729999999999563</v>
      </c>
    </row>
    <row r="48" spans="1:4" x14ac:dyDescent="0.2">
      <c r="A48">
        <v>12178.21</v>
      </c>
      <c r="B48">
        <v>12193.21</v>
      </c>
      <c r="D48">
        <f t="shared" si="0"/>
        <v>15</v>
      </c>
    </row>
    <row r="49" spans="1:4" x14ac:dyDescent="0.2">
      <c r="A49">
        <v>12252.61</v>
      </c>
      <c r="B49">
        <v>12265.68</v>
      </c>
      <c r="D49">
        <f t="shared" si="0"/>
        <v>13.069999999999709</v>
      </c>
    </row>
    <row r="50" spans="1:4" x14ac:dyDescent="0.2">
      <c r="A50">
        <v>12406</v>
      </c>
      <c r="B50">
        <v>12426.26</v>
      </c>
      <c r="D50">
        <f t="shared" si="0"/>
        <v>20.260000000000218</v>
      </c>
    </row>
    <row r="51" spans="1:4" x14ac:dyDescent="0.2">
      <c r="A51">
        <v>12445.88</v>
      </c>
      <c r="B51">
        <v>12465.49</v>
      </c>
      <c r="D51">
        <f t="shared" si="0"/>
        <v>19.610000000000582</v>
      </c>
    </row>
    <row r="52" spans="1:4" x14ac:dyDescent="0.2">
      <c r="A52">
        <v>12524.74</v>
      </c>
      <c r="B52">
        <v>12542.37</v>
      </c>
      <c r="D52">
        <f t="shared" si="0"/>
        <v>17.630000000001019</v>
      </c>
    </row>
    <row r="53" spans="1:4" x14ac:dyDescent="0.2">
      <c r="A53">
        <v>12660.47</v>
      </c>
      <c r="B53">
        <v>12677.44</v>
      </c>
      <c r="D53">
        <f t="shared" si="0"/>
        <v>16.970000000001164</v>
      </c>
    </row>
    <row r="54" spans="1:4" x14ac:dyDescent="0.2">
      <c r="A54">
        <v>13037.07</v>
      </c>
      <c r="B54">
        <v>13049.07</v>
      </c>
      <c r="D54">
        <f t="shared" si="0"/>
        <v>12</v>
      </c>
    </row>
    <row r="55" spans="1:4" x14ac:dyDescent="0.2">
      <c r="A55">
        <v>13329.28</v>
      </c>
      <c r="B55">
        <v>13346.9</v>
      </c>
      <c r="D55">
        <f t="shared" si="0"/>
        <v>17.619999999998981</v>
      </c>
    </row>
    <row r="56" spans="1:4" x14ac:dyDescent="0.2">
      <c r="A56">
        <v>13385.76</v>
      </c>
      <c r="B56">
        <v>13401.15</v>
      </c>
      <c r="D56">
        <f t="shared" si="0"/>
        <v>15.389999999999418</v>
      </c>
    </row>
    <row r="57" spans="1:4" x14ac:dyDescent="0.2">
      <c r="A57">
        <v>13444.62</v>
      </c>
      <c r="B57">
        <v>13466.18</v>
      </c>
      <c r="D57">
        <f t="shared" si="0"/>
        <v>21.559999999999491</v>
      </c>
    </row>
    <row r="58" spans="1:4" x14ac:dyDescent="0.2">
      <c r="A58">
        <v>13488.52</v>
      </c>
      <c r="B58">
        <v>13506.14</v>
      </c>
      <c r="D58">
        <f t="shared" si="0"/>
        <v>17.619999999998981</v>
      </c>
    </row>
    <row r="59" spans="1:4" x14ac:dyDescent="0.2">
      <c r="A59">
        <v>13523.76</v>
      </c>
      <c r="B59">
        <v>13537.76</v>
      </c>
      <c r="D59">
        <f t="shared" si="0"/>
        <v>14</v>
      </c>
    </row>
    <row r="60" spans="1:4" x14ac:dyDescent="0.2">
      <c r="A60">
        <v>13579.75</v>
      </c>
      <c r="B60">
        <v>13597.85</v>
      </c>
      <c r="D60">
        <f t="shared" si="0"/>
        <v>18.100000000000364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82F0B-3E4D-4C39-A72D-D2A6C9B6AD71}">
  <dimension ref="B2:P42"/>
  <sheetViews>
    <sheetView tabSelected="1" topLeftCell="B10" workbookViewId="0">
      <selection activeCell="J23" sqref="J23:M42"/>
    </sheetView>
  </sheetViews>
  <sheetFormatPr defaultRowHeight="14.25" x14ac:dyDescent="0.2"/>
  <cols>
    <col min="10" max="10" width="14.375" customWidth="1"/>
    <col min="11" max="11" width="20.25" customWidth="1"/>
    <col min="12" max="12" width="17.625" customWidth="1"/>
    <col min="13" max="13" width="16.375" customWidth="1"/>
  </cols>
  <sheetData>
    <row r="2" spans="6:16" x14ac:dyDescent="0.2">
      <c r="F2" t="s">
        <v>0</v>
      </c>
      <c r="G2">
        <v>20209.990000000002</v>
      </c>
      <c r="J2" t="s">
        <v>13</v>
      </c>
      <c r="K2" t="s">
        <v>14</v>
      </c>
      <c r="L2">
        <v>8791.2099999999991</v>
      </c>
      <c r="M2" s="2">
        <v>0.1734</v>
      </c>
      <c r="O2">
        <f>L2/(L2+L3)</f>
        <v>0.41960853382514801</v>
      </c>
    </row>
    <row r="3" spans="6:16" x14ac:dyDescent="0.2">
      <c r="F3" t="s">
        <v>1</v>
      </c>
      <c r="G3">
        <v>19107.48</v>
      </c>
      <c r="J3" t="s">
        <v>13</v>
      </c>
      <c r="K3" t="s">
        <v>15</v>
      </c>
      <c r="L3">
        <v>12159.77</v>
      </c>
      <c r="M3" s="2">
        <v>0.1734</v>
      </c>
      <c r="O3">
        <f>L3/(L2+L3)</f>
        <v>0.58039146617485204</v>
      </c>
      <c r="P3">
        <f>L3/3600</f>
        <v>3.3777138888888891</v>
      </c>
    </row>
    <row r="4" spans="6:16" x14ac:dyDescent="0.2">
      <c r="F4" t="s">
        <v>2</v>
      </c>
      <c r="G4">
        <v>18161.68</v>
      </c>
      <c r="J4" t="s">
        <v>13</v>
      </c>
      <c r="K4" t="s">
        <v>16</v>
      </c>
      <c r="L4">
        <v>4510</v>
      </c>
      <c r="M4" s="2">
        <v>0.1734</v>
      </c>
    </row>
    <row r="5" spans="6:16" x14ac:dyDescent="0.2">
      <c r="F5" t="s">
        <v>3</v>
      </c>
      <c r="G5">
        <v>17644.29</v>
      </c>
      <c r="J5" t="s">
        <v>13</v>
      </c>
      <c r="K5" t="s">
        <v>17</v>
      </c>
      <c r="L5">
        <v>4510</v>
      </c>
      <c r="M5" s="2">
        <v>0.1734</v>
      </c>
      <c r="P5">
        <f>G5*O3</f>
        <v>10240.595342714281</v>
      </c>
    </row>
    <row r="6" spans="6:16" x14ac:dyDescent="0.2">
      <c r="J6" t="s">
        <v>13</v>
      </c>
      <c r="K6" t="s">
        <v>18</v>
      </c>
      <c r="L6">
        <v>142829.01999999999</v>
      </c>
      <c r="M6" s="2">
        <v>0.1734</v>
      </c>
    </row>
    <row r="7" spans="6:16" x14ac:dyDescent="0.2">
      <c r="F7">
        <f>SUM(G2:G5)</f>
        <v>75123.44</v>
      </c>
    </row>
    <row r="8" spans="6:16" x14ac:dyDescent="0.2">
      <c r="J8" t="s">
        <v>19</v>
      </c>
      <c r="K8" t="s">
        <v>14</v>
      </c>
      <c r="L8">
        <v>7495.26</v>
      </c>
      <c r="M8" s="2">
        <v>0.14660000000000001</v>
      </c>
      <c r="O8">
        <f>L8/(L8+L9)</f>
        <v>0.43808974946460805</v>
      </c>
    </row>
    <row r="9" spans="6:16" x14ac:dyDescent="0.2">
      <c r="J9" t="s">
        <v>19</v>
      </c>
      <c r="K9" t="s">
        <v>15</v>
      </c>
      <c r="L9">
        <v>9613.7000000000007</v>
      </c>
      <c r="M9" s="2">
        <v>0.14660000000000001</v>
      </c>
      <c r="O9">
        <f>L9/(L8+L9)</f>
        <v>0.56191025053539201</v>
      </c>
      <c r="P9">
        <f>L9/3600</f>
        <v>2.6704722222222226</v>
      </c>
    </row>
    <row r="10" spans="6:16" x14ac:dyDescent="0.2">
      <c r="J10" t="s">
        <v>19</v>
      </c>
      <c r="K10" t="s">
        <v>16</v>
      </c>
      <c r="L10">
        <v>4110</v>
      </c>
      <c r="M10" s="2">
        <v>0.14660000000000001</v>
      </c>
    </row>
    <row r="11" spans="6:16" x14ac:dyDescent="0.2">
      <c r="J11" t="s">
        <v>19</v>
      </c>
      <c r="K11" t="s">
        <v>17</v>
      </c>
      <c r="L11">
        <v>4110</v>
      </c>
      <c r="M11" s="2">
        <v>0.14660000000000001</v>
      </c>
      <c r="P11">
        <f>G4*O9</f>
        <v>10205.234158943618</v>
      </c>
    </row>
    <row r="12" spans="6:16" x14ac:dyDescent="0.2">
      <c r="J12" t="s">
        <v>19</v>
      </c>
      <c r="K12" t="s">
        <v>18</v>
      </c>
      <c r="L12">
        <v>147471.04000000001</v>
      </c>
      <c r="M12" s="2">
        <v>0.14660000000000001</v>
      </c>
    </row>
    <row r="14" spans="6:16" x14ac:dyDescent="0.2">
      <c r="J14" t="s">
        <v>20</v>
      </c>
      <c r="K14" t="s">
        <v>14</v>
      </c>
      <c r="L14">
        <v>7473.37</v>
      </c>
      <c r="M14" s="2">
        <v>0.14249999999999999</v>
      </c>
      <c r="O14">
        <f>L14/(L14+L15)</f>
        <v>0.46514654533911753</v>
      </c>
    </row>
    <row r="15" spans="6:16" x14ac:dyDescent="0.2">
      <c r="J15" t="s">
        <v>20</v>
      </c>
      <c r="K15" t="s">
        <v>15</v>
      </c>
      <c r="L15">
        <v>8593.33</v>
      </c>
      <c r="M15" s="2">
        <v>0.14249999999999999</v>
      </c>
      <c r="O15">
        <f>L15/(L14+L15)</f>
        <v>0.53485345466088241</v>
      </c>
      <c r="P15">
        <f>L15/3600</f>
        <v>2.3870361111111111</v>
      </c>
    </row>
    <row r="16" spans="6:16" x14ac:dyDescent="0.2">
      <c r="J16" t="s">
        <v>20</v>
      </c>
      <c r="K16" t="s">
        <v>16</v>
      </c>
      <c r="L16">
        <v>4275</v>
      </c>
      <c r="M16" s="2">
        <v>0.14249999999999999</v>
      </c>
    </row>
    <row r="17" spans="2:16" x14ac:dyDescent="0.2">
      <c r="J17" t="s">
        <v>20</v>
      </c>
      <c r="K17" t="s">
        <v>17</v>
      </c>
      <c r="L17">
        <v>4275</v>
      </c>
      <c r="M17" s="2">
        <v>0.14249999999999999</v>
      </c>
      <c r="P17">
        <f>G3*O15</f>
        <v>10219.701687863717</v>
      </c>
    </row>
    <row r="18" spans="2:16" x14ac:dyDescent="0.2">
      <c r="J18" t="s">
        <v>20</v>
      </c>
      <c r="K18" t="s">
        <v>18</v>
      </c>
      <c r="L18">
        <v>148183.29999999999</v>
      </c>
      <c r="M18" s="2">
        <v>0.14249999999999999</v>
      </c>
    </row>
    <row r="23" spans="2:16" x14ac:dyDescent="0.2">
      <c r="E23" s="2"/>
      <c r="J23" s="4" t="s">
        <v>4</v>
      </c>
      <c r="K23" s="4" t="s">
        <v>5</v>
      </c>
      <c r="L23" s="4"/>
      <c r="M23" s="4" t="s">
        <v>6</v>
      </c>
    </row>
    <row r="24" spans="2:16" x14ac:dyDescent="0.2">
      <c r="B24" t="s">
        <v>21</v>
      </c>
      <c r="C24" t="s">
        <v>14</v>
      </c>
      <c r="D24">
        <v>6914.77</v>
      </c>
      <c r="E24" s="2">
        <v>0.13719999999999999</v>
      </c>
      <c r="G24">
        <f>D24/(D24+D25)</f>
        <v>0.43378055306194013</v>
      </c>
      <c r="J24" s="5"/>
      <c r="K24" s="5"/>
      <c r="L24" s="5"/>
      <c r="M24" s="5"/>
    </row>
    <row r="25" spans="2:16" x14ac:dyDescent="0.2">
      <c r="B25" t="s">
        <v>21</v>
      </c>
      <c r="C25" t="s">
        <v>15</v>
      </c>
      <c r="D25">
        <v>9025.94</v>
      </c>
      <c r="E25" s="2">
        <v>0.13719999999999999</v>
      </c>
      <c r="G25">
        <f>D25/(D24+D25)</f>
        <v>0.56621944693805981</v>
      </c>
      <c r="H25">
        <f>D25/3600</f>
        <v>2.5072055555555557</v>
      </c>
      <c r="J25" s="4" t="s">
        <v>9</v>
      </c>
      <c r="K25" s="6" t="s">
        <v>7</v>
      </c>
      <c r="L25" s="6"/>
      <c r="M25" s="7" t="s">
        <v>27</v>
      </c>
    </row>
    <row r="26" spans="2:16" x14ac:dyDescent="0.2">
      <c r="B26" t="s">
        <v>21</v>
      </c>
      <c r="C26" t="s">
        <v>16</v>
      </c>
      <c r="D26">
        <v>3880</v>
      </c>
      <c r="E26" s="2">
        <v>0.13719999999999999</v>
      </c>
      <c r="J26" s="4"/>
      <c r="K26" s="6"/>
      <c r="L26" s="6"/>
      <c r="M26" s="7"/>
    </row>
    <row r="27" spans="2:16" x14ac:dyDescent="0.2">
      <c r="B27" t="s">
        <v>21</v>
      </c>
      <c r="C27" t="s">
        <v>17</v>
      </c>
      <c r="D27">
        <v>3880</v>
      </c>
      <c r="E27" s="2">
        <v>0.13719999999999999</v>
      </c>
      <c r="H27">
        <f>G2*G25</f>
        <v>11443.28936042372</v>
      </c>
      <c r="J27" s="4"/>
      <c r="K27" s="6" t="s">
        <v>8</v>
      </c>
      <c r="L27" s="6"/>
      <c r="M27" s="6" t="s">
        <v>25</v>
      </c>
    </row>
    <row r="28" spans="2:16" x14ac:dyDescent="0.2">
      <c r="J28" s="4"/>
      <c r="K28" s="6"/>
      <c r="L28" s="6"/>
      <c r="M28" s="6"/>
    </row>
    <row r="29" spans="2:16" x14ac:dyDescent="0.2">
      <c r="J29" s="4" t="s">
        <v>12</v>
      </c>
      <c r="K29" s="6" t="s">
        <v>7</v>
      </c>
      <c r="L29" s="6"/>
      <c r="M29" s="7" t="s">
        <v>26</v>
      </c>
    </row>
    <row r="30" spans="2:16" x14ac:dyDescent="0.2">
      <c r="J30" s="4"/>
      <c r="K30" s="6"/>
      <c r="L30" s="6"/>
      <c r="M30" s="7"/>
    </row>
    <row r="31" spans="2:16" x14ac:dyDescent="0.2">
      <c r="J31" s="4"/>
      <c r="K31" s="6" t="s">
        <v>8</v>
      </c>
      <c r="L31" s="6"/>
      <c r="M31" s="6" t="s">
        <v>24</v>
      </c>
    </row>
    <row r="32" spans="2:16" x14ac:dyDescent="0.2">
      <c r="J32" s="4"/>
      <c r="K32" s="6"/>
      <c r="L32" s="6"/>
      <c r="M32" s="6"/>
    </row>
    <row r="33" spans="10:13" x14ac:dyDescent="0.2">
      <c r="J33" s="4" t="s">
        <v>11</v>
      </c>
      <c r="K33" s="6" t="s">
        <v>7</v>
      </c>
      <c r="L33" s="6"/>
      <c r="M33" s="6" t="s">
        <v>28</v>
      </c>
    </row>
    <row r="34" spans="10:13" x14ac:dyDescent="0.2">
      <c r="J34" s="4"/>
      <c r="K34" s="6"/>
      <c r="L34" s="6"/>
      <c r="M34" s="6"/>
    </row>
    <row r="35" spans="10:13" x14ac:dyDescent="0.2">
      <c r="J35" s="4"/>
      <c r="K35" s="6" t="s">
        <v>8</v>
      </c>
      <c r="L35" s="6"/>
      <c r="M35" s="6" t="s">
        <v>23</v>
      </c>
    </row>
    <row r="36" spans="10:13" x14ac:dyDescent="0.2">
      <c r="J36" s="4"/>
      <c r="K36" s="6"/>
      <c r="L36" s="6"/>
      <c r="M36" s="6"/>
    </row>
    <row r="37" spans="10:13" x14ac:dyDescent="0.2">
      <c r="J37" s="4" t="s">
        <v>10</v>
      </c>
      <c r="K37" s="6" t="s">
        <v>7</v>
      </c>
      <c r="L37" s="6"/>
      <c r="M37" s="6" t="s">
        <v>29</v>
      </c>
    </row>
    <row r="38" spans="10:13" x14ac:dyDescent="0.2">
      <c r="J38" s="4"/>
      <c r="K38" s="6"/>
      <c r="L38" s="6"/>
      <c r="M38" s="6"/>
    </row>
    <row r="39" spans="10:13" x14ac:dyDescent="0.2">
      <c r="J39" s="4"/>
      <c r="K39" s="6" t="s">
        <v>8</v>
      </c>
      <c r="L39" s="6"/>
      <c r="M39" s="6" t="s">
        <v>22</v>
      </c>
    </row>
    <row r="40" spans="10:13" x14ac:dyDescent="0.2">
      <c r="J40" s="4"/>
      <c r="K40" s="6"/>
      <c r="L40" s="6"/>
      <c r="M40" s="6"/>
    </row>
    <row r="41" spans="10:13" x14ac:dyDescent="0.2">
      <c r="J41" s="3"/>
      <c r="K41" s="1" t="s">
        <v>30</v>
      </c>
      <c r="L41" s="1"/>
      <c r="M41" s="1" t="s">
        <v>31</v>
      </c>
    </row>
    <row r="42" spans="10:13" x14ac:dyDescent="0.2">
      <c r="J42" s="3"/>
      <c r="K42" s="1"/>
      <c r="L42" s="1"/>
      <c r="M42" s="1"/>
    </row>
  </sheetData>
  <mergeCells count="25">
    <mergeCell ref="J37:J40"/>
    <mergeCell ref="K37:L38"/>
    <mergeCell ref="K39:L40"/>
    <mergeCell ref="M37:M38"/>
    <mergeCell ref="M39:M40"/>
    <mergeCell ref="K41:L42"/>
    <mergeCell ref="M41:M42"/>
    <mergeCell ref="J29:J32"/>
    <mergeCell ref="K29:L30"/>
    <mergeCell ref="M29:M30"/>
    <mergeCell ref="K31:L32"/>
    <mergeCell ref="M31:M32"/>
    <mergeCell ref="J33:J36"/>
    <mergeCell ref="K33:L34"/>
    <mergeCell ref="M33:M34"/>
    <mergeCell ref="K35:L36"/>
    <mergeCell ref="M35:M36"/>
    <mergeCell ref="J23:J24"/>
    <mergeCell ref="K23:L24"/>
    <mergeCell ref="M23:M24"/>
    <mergeCell ref="J25:J28"/>
    <mergeCell ref="K25:L26"/>
    <mergeCell ref="M25:M26"/>
    <mergeCell ref="K27:L28"/>
    <mergeCell ref="M27:M28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539E8-F9B0-4A97-A260-69607E32BE71}">
  <dimension ref="A1:C45"/>
  <sheetViews>
    <sheetView workbookViewId="0">
      <selection activeCell="C1" sqref="C1"/>
    </sheetView>
  </sheetViews>
  <sheetFormatPr defaultRowHeight="14.25" x14ac:dyDescent="0.2"/>
  <sheetData>
    <row r="1" spans="1:3" x14ac:dyDescent="0.2">
      <c r="A1">
        <v>521.01</v>
      </c>
      <c r="C1">
        <f>SUM(A1:A45)/45</f>
        <v>735.25733333333335</v>
      </c>
    </row>
    <row r="2" spans="1:3" x14ac:dyDescent="0.2">
      <c r="A2">
        <v>625.96</v>
      </c>
    </row>
    <row r="3" spans="1:3" x14ac:dyDescent="0.2">
      <c r="A3">
        <v>470.36</v>
      </c>
    </row>
    <row r="4" spans="1:3" x14ac:dyDescent="0.2">
      <c r="A4">
        <v>560.14</v>
      </c>
    </row>
    <row r="5" spans="1:3" x14ac:dyDescent="0.2">
      <c r="A5">
        <v>598.84</v>
      </c>
    </row>
    <row r="6" spans="1:3" x14ac:dyDescent="0.2">
      <c r="A6">
        <v>444.32</v>
      </c>
    </row>
    <row r="7" spans="1:3" x14ac:dyDescent="0.2">
      <c r="A7">
        <v>596.57000000000005</v>
      </c>
    </row>
    <row r="8" spans="1:3" x14ac:dyDescent="0.2">
      <c r="A8">
        <v>490.1</v>
      </c>
    </row>
    <row r="9" spans="1:3" x14ac:dyDescent="0.2">
      <c r="A9">
        <v>439.86</v>
      </c>
    </row>
    <row r="10" spans="1:3" x14ac:dyDescent="0.2">
      <c r="A10">
        <v>498.63</v>
      </c>
    </row>
    <row r="11" spans="1:3" x14ac:dyDescent="0.2">
      <c r="A11">
        <v>571.82000000000005</v>
      </c>
    </row>
    <row r="12" spans="1:3" x14ac:dyDescent="0.2">
      <c r="A12">
        <v>474.45</v>
      </c>
    </row>
    <row r="13" spans="1:3" x14ac:dyDescent="0.2">
      <c r="A13">
        <v>506.14</v>
      </c>
    </row>
    <row r="14" spans="1:3" x14ac:dyDescent="0.2">
      <c r="A14">
        <v>566.22</v>
      </c>
    </row>
    <row r="15" spans="1:3" x14ac:dyDescent="0.2">
      <c r="A15">
        <v>468.44</v>
      </c>
    </row>
    <row r="16" spans="1:3" x14ac:dyDescent="0.2">
      <c r="A16">
        <v>633.65</v>
      </c>
    </row>
    <row r="17" spans="1:1" x14ac:dyDescent="0.2">
      <c r="A17">
        <v>579.13</v>
      </c>
    </row>
    <row r="18" spans="1:1" x14ac:dyDescent="0.2">
      <c r="A18">
        <v>650.25</v>
      </c>
    </row>
    <row r="19" spans="1:1" x14ac:dyDescent="0.2">
      <c r="A19">
        <v>534.58000000000004</v>
      </c>
    </row>
    <row r="20" spans="1:1" x14ac:dyDescent="0.2">
      <c r="A20">
        <v>553.05999999999995</v>
      </c>
    </row>
    <row r="21" spans="1:1" x14ac:dyDescent="0.2">
      <c r="A21">
        <v>487.87</v>
      </c>
    </row>
    <row r="22" spans="1:1" x14ac:dyDescent="0.2">
      <c r="A22">
        <v>641.20000000000005</v>
      </c>
    </row>
    <row r="23" spans="1:1" x14ac:dyDescent="0.2">
      <c r="A23">
        <v>492.99</v>
      </c>
    </row>
    <row r="24" spans="1:1" x14ac:dyDescent="0.2">
      <c r="A24">
        <v>467.02</v>
      </c>
    </row>
    <row r="25" spans="1:1" x14ac:dyDescent="0.2">
      <c r="A25">
        <v>509.14</v>
      </c>
    </row>
    <row r="26" spans="1:1" x14ac:dyDescent="0.2">
      <c r="A26">
        <v>620.73</v>
      </c>
    </row>
    <row r="27" spans="1:1" x14ac:dyDescent="0.2">
      <c r="A27">
        <v>617.01</v>
      </c>
    </row>
    <row r="28" spans="1:1" x14ac:dyDescent="0.2">
      <c r="A28">
        <v>498.31</v>
      </c>
    </row>
    <row r="29" spans="1:1" x14ac:dyDescent="0.2">
      <c r="A29">
        <v>602.73</v>
      </c>
    </row>
    <row r="30" spans="1:1" x14ac:dyDescent="0.2">
      <c r="A30">
        <v>654.27</v>
      </c>
    </row>
    <row r="31" spans="1:1" x14ac:dyDescent="0.2">
      <c r="A31">
        <v>529.97</v>
      </c>
    </row>
    <row r="32" spans="1:1" x14ac:dyDescent="0.2">
      <c r="A32">
        <v>552.66</v>
      </c>
    </row>
    <row r="33" spans="1:1" x14ac:dyDescent="0.2">
      <c r="A33">
        <v>431.32</v>
      </c>
    </row>
    <row r="34" spans="1:1" x14ac:dyDescent="0.2">
      <c r="A34">
        <v>513.89</v>
      </c>
    </row>
    <row r="35" spans="1:1" x14ac:dyDescent="0.2">
      <c r="A35">
        <v>545.16</v>
      </c>
    </row>
    <row r="36" spans="1:1" x14ac:dyDescent="0.2">
      <c r="A36">
        <v>445.49</v>
      </c>
    </row>
    <row r="37" spans="1:1" x14ac:dyDescent="0.2">
      <c r="A37">
        <v>515.80999999999995</v>
      </c>
    </row>
    <row r="38" spans="1:1" x14ac:dyDescent="0.2">
      <c r="A38">
        <v>549.47</v>
      </c>
    </row>
    <row r="39" spans="1:1" x14ac:dyDescent="0.2">
      <c r="A39">
        <v>547.42999999999995</v>
      </c>
    </row>
    <row r="40" spans="1:1" x14ac:dyDescent="0.2">
      <c r="A40">
        <v>470.02</v>
      </c>
    </row>
    <row r="41" spans="1:1" x14ac:dyDescent="0.2">
      <c r="A41">
        <v>516.01</v>
      </c>
    </row>
    <row r="42" spans="1:1" x14ac:dyDescent="0.2">
      <c r="A42">
        <v>493.67</v>
      </c>
    </row>
    <row r="43" spans="1:1" x14ac:dyDescent="0.2">
      <c r="A43">
        <v>722.35</v>
      </c>
    </row>
    <row r="44" spans="1:1" x14ac:dyDescent="0.2">
      <c r="A44">
        <v>2495.9299999999998</v>
      </c>
    </row>
    <row r="45" spans="1:1" x14ac:dyDescent="0.2">
      <c r="A45">
        <v>7382.6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queue time</vt:lpstr>
      <vt:lpstr>Sheet5</vt:lpstr>
      <vt:lpstr>cycle time</vt:lpstr>
      <vt:lpstr>picking time</vt:lpstr>
      <vt:lpstr>travel</vt:lpstr>
      <vt:lpstr>stay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2015-06-05T18:19:34Z</dcterms:created>
  <dcterms:modified xsi:type="dcterms:W3CDTF">2022-06-24T16:35:02Z</dcterms:modified>
</cp:coreProperties>
</file>